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3a4c48c00c1eff6b/Documents/VDC/Secretariat/NLS/National Secretariat/2026/Annual Gathering 2026/"/>
    </mc:Choice>
  </mc:AlternateContent>
  <xr:revisionPtr revIDLastSave="7" documentId="8_{431A046F-354A-4CC2-AD06-5169A74EE394}" xr6:coauthVersionLast="47" xr6:coauthVersionMax="47" xr10:uidLastSave="{CD27C7B7-86B1-49CC-AA02-EE8C8A2CAA2F}"/>
  <bookViews>
    <workbookView xWindow="-120" yWindow="-120" windowWidth="29040" windowHeight="15720" xr2:uid="{00000000-000D-0000-FFFF-FFFF00000000}"/>
  </bookViews>
  <sheets>
    <sheet name="Activity &amp; Delegate Counts" sheetId="2" r:id="rId1"/>
  </sheets>
  <definedNames>
    <definedName name="_xlnm._FilterDatabase" localSheetId="0" hidden="1">'Activity &amp; Delegate Counts'!$A$1:$N$39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2" l="1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K38" i="2"/>
  <c r="L38" i="2" s="1"/>
  <c r="N38" i="2" s="1"/>
  <c r="O38" i="2" s="1"/>
  <c r="K37" i="2"/>
  <c r="L37" i="2" s="1"/>
  <c r="N37" i="2" s="1"/>
  <c r="O37" i="2" s="1"/>
  <c r="K36" i="2"/>
  <c r="L36" i="2" s="1"/>
  <c r="N36" i="2" s="1"/>
  <c r="O36" i="2" s="1"/>
  <c r="K35" i="2"/>
  <c r="L35" i="2" s="1"/>
  <c r="N35" i="2" s="1"/>
  <c r="O35" i="2" s="1"/>
  <c r="K34" i="2"/>
  <c r="L34" i="2" s="1"/>
  <c r="N34" i="2" s="1"/>
  <c r="O34" i="2" s="1"/>
  <c r="K33" i="2"/>
  <c r="L33" i="2" s="1"/>
  <c r="N33" i="2" s="1"/>
  <c r="O33" i="2" s="1"/>
  <c r="K32" i="2"/>
  <c r="L32" i="2" s="1"/>
  <c r="N32" i="2" s="1"/>
  <c r="O32" i="2" s="1"/>
  <c r="K31" i="2"/>
  <c r="L31" i="2" s="1"/>
  <c r="N31" i="2" s="1"/>
  <c r="O31" i="2" s="1"/>
  <c r="K30" i="2"/>
  <c r="L30" i="2" s="1"/>
  <c r="N30" i="2" s="1"/>
  <c r="O30" i="2" s="1"/>
  <c r="K29" i="2"/>
  <c r="L29" i="2" s="1"/>
  <c r="N29" i="2" s="1"/>
  <c r="O29" i="2" s="1"/>
  <c r="K28" i="2"/>
  <c r="K27" i="2"/>
  <c r="L27" i="2" s="1"/>
  <c r="N27" i="2" s="1"/>
  <c r="K26" i="2"/>
  <c r="L26" i="2" s="1"/>
  <c r="N26" i="2" s="1"/>
  <c r="O26" i="2" s="1"/>
  <c r="K25" i="2"/>
  <c r="L25" i="2" s="1"/>
  <c r="N25" i="2" s="1"/>
  <c r="O25" i="2" s="1"/>
  <c r="K24" i="2"/>
  <c r="L24" i="2" s="1"/>
  <c r="N24" i="2" s="1"/>
  <c r="O24" i="2" s="1"/>
  <c r="K23" i="2"/>
  <c r="L23" i="2" s="1"/>
  <c r="N23" i="2" s="1"/>
  <c r="O23" i="2" s="1"/>
  <c r="K22" i="2"/>
  <c r="L22" i="2" s="1"/>
  <c r="N22" i="2" s="1"/>
  <c r="O22" i="2" s="1"/>
  <c r="K21" i="2"/>
  <c r="L21" i="2" s="1"/>
  <c r="N21" i="2" s="1"/>
  <c r="O21" i="2" s="1"/>
  <c r="K20" i="2"/>
  <c r="L20" i="2" s="1"/>
  <c r="N20" i="2" s="1"/>
  <c r="O20" i="2" s="1"/>
  <c r="K19" i="2"/>
  <c r="L19" i="2" s="1"/>
  <c r="N19" i="2" s="1"/>
  <c r="O19" i="2" s="1"/>
  <c r="K18" i="2"/>
  <c r="L18" i="2" s="1"/>
  <c r="N18" i="2" s="1"/>
  <c r="O18" i="2" s="1"/>
  <c r="K17" i="2"/>
  <c r="L17" i="2" s="1"/>
  <c r="N17" i="2" s="1"/>
  <c r="O17" i="2" s="1"/>
  <c r="K16" i="2"/>
  <c r="L16" i="2" s="1"/>
  <c r="N16" i="2" s="1"/>
  <c r="O16" i="2" s="1"/>
  <c r="K15" i="2"/>
  <c r="K14" i="2"/>
  <c r="L14" i="2" s="1"/>
  <c r="N14" i="2" s="1"/>
  <c r="O14" i="2" s="1"/>
  <c r="K13" i="2"/>
  <c r="L13" i="2" s="1"/>
  <c r="N13" i="2" s="1"/>
  <c r="O13" i="2" s="1"/>
  <c r="K12" i="2"/>
  <c r="L12" i="2" s="1"/>
  <c r="N12" i="2" s="1"/>
  <c r="O12" i="2" s="1"/>
  <c r="K11" i="2"/>
  <c r="L11" i="2" s="1"/>
  <c r="N11" i="2" s="1"/>
  <c r="O11" i="2" s="1"/>
  <c r="K10" i="2"/>
  <c r="L10" i="2" s="1"/>
  <c r="N10" i="2" s="1"/>
  <c r="O10" i="2" s="1"/>
  <c r="K9" i="2"/>
  <c r="L9" i="2" s="1"/>
  <c r="N9" i="2" s="1"/>
  <c r="O9" i="2" s="1"/>
  <c r="K8" i="2"/>
  <c r="L8" i="2" s="1"/>
  <c r="N8" i="2" s="1"/>
  <c r="O8" i="2" s="1"/>
  <c r="K7" i="2"/>
  <c r="L7" i="2" s="1"/>
  <c r="N7" i="2" s="1"/>
  <c r="O7" i="2" s="1"/>
  <c r="K6" i="2"/>
  <c r="L6" i="2" s="1"/>
  <c r="N6" i="2" s="1"/>
  <c r="O6" i="2" s="1"/>
  <c r="K5" i="2"/>
  <c r="L5" i="2" s="1"/>
  <c r="N5" i="2" s="1"/>
  <c r="O5" i="2" s="1"/>
  <c r="K4" i="2"/>
  <c r="L4" i="2" s="1"/>
  <c r="N4" i="2" s="1"/>
  <c r="O4" i="2" s="1"/>
  <c r="K3" i="2"/>
  <c r="L3" i="2" s="1"/>
  <c r="N3" i="2" s="1"/>
  <c r="O3" i="2" s="1"/>
  <c r="K2" i="2"/>
  <c r="L2" i="2" s="1"/>
  <c r="N2" i="2" s="1"/>
  <c r="O2" i="2" s="1"/>
  <c r="L28" i="2"/>
  <c r="N28" i="2" s="1"/>
  <c r="O28" i="2" s="1"/>
  <c r="C43" i="2"/>
  <c r="D39" i="2"/>
  <c r="E39" i="2" l="1"/>
  <c r="L15" i="2"/>
  <c r="N15" i="2" s="1"/>
  <c r="O15" i="2" s="1"/>
  <c r="O3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Carolyn Witham</author>
  </authors>
  <commentList>
    <comment ref="D7" authorId="0" shapeId="0" xr:uid="{614E1036-CF6B-4A94-A6CF-0484D3622201}">
      <text>
        <r>
          <rPr>
            <b/>
            <sz val="9"/>
            <color indexed="81"/>
            <rFont val="Tahoma"/>
            <family val="2"/>
          </rPr>
          <t>Carolyn Witham:</t>
        </r>
        <r>
          <rPr>
            <sz val="9"/>
            <color indexed="81"/>
            <rFont val="Tahoma"/>
            <family val="2"/>
          </rPr>
          <t xml:space="preserve">
or 10</t>
        </r>
      </text>
    </comment>
    <comment ref="D17" authorId="0" shapeId="0" xr:uid="{DFE22221-D6A1-448A-BF7C-63AF6831FAC0}">
      <text>
        <r>
          <rPr>
            <b/>
            <sz val="9"/>
            <color indexed="81"/>
            <rFont val="Tahoma"/>
            <family val="2"/>
          </rPr>
          <t>Carolyn Witham:</t>
        </r>
        <r>
          <rPr>
            <sz val="9"/>
            <color indexed="81"/>
            <rFont val="Tahoma"/>
            <family val="2"/>
          </rPr>
          <t xml:space="preserve">
or 79</t>
        </r>
      </text>
    </comment>
  </commentList>
</comments>
</file>

<file path=xl/sharedStrings.xml><?xml version="1.0" encoding="utf-8"?>
<sst xmlns="http://schemas.openxmlformats.org/spreadsheetml/2006/main" count="54" uniqueCount="53">
  <si>
    <t>Lighthouse Via de Cristo</t>
  </si>
  <si>
    <t>Journey in Faith Via de Cristo</t>
  </si>
  <si>
    <t>Region</t>
  </si>
  <si>
    <t>A-OK Via de Cristo</t>
  </si>
  <si>
    <t>Texas Gulf Coast Via de Cristo</t>
  </si>
  <si>
    <t>Via de Cristo of So. CA &amp; Central Valley</t>
  </si>
  <si>
    <t>Colorado Via de Cristo</t>
  </si>
  <si>
    <t>Light in the Desert Via de Cristo</t>
  </si>
  <si>
    <t>Via de Cristo of Western Washington</t>
  </si>
  <si>
    <t>Iowa Via de Cristo</t>
  </si>
  <si>
    <t>South Dakota Lutheran Via de Cristo</t>
  </si>
  <si>
    <t>Northern Light Via de Cristo</t>
  </si>
  <si>
    <t>Lutheran Via de Cristo of North Texas</t>
  </si>
  <si>
    <t>Texas Lutheran Via de Cristo</t>
  </si>
  <si>
    <t>Living Water Via de Cristo</t>
  </si>
  <si>
    <t>INKY Via de Cristo</t>
  </si>
  <si>
    <t>Lutheran Via de Cristo of Central Michigan</t>
  </si>
  <si>
    <t>Damascus Road Via de Cristo</t>
  </si>
  <si>
    <t>Good News Via de Cristo</t>
  </si>
  <si>
    <t>Vineyard Via de Cristo</t>
  </si>
  <si>
    <t>Eastern North Carolina Via de Cristo</t>
  </si>
  <si>
    <t>Western North Carolina Via de Cristo</t>
  </si>
  <si>
    <t>Gold Coast Via de Cristo</t>
  </si>
  <si>
    <t>Indian River Via de Cristo</t>
  </si>
  <si>
    <t>Sonbeam Via de Cristo</t>
  </si>
  <si>
    <t>Sonshine North Via de Cristo</t>
  </si>
  <si>
    <t>Sonshine Via de Cristo of South Florida</t>
  </si>
  <si>
    <t>Secretariat</t>
  </si>
  <si>
    <t>Ignite Via de Cristo</t>
  </si>
  <si>
    <t xml:space="preserve">Lutheran Via de Cristo of Minnesota </t>
  </si>
  <si>
    <t>Utah Via de Cristo</t>
  </si>
  <si>
    <t>South Carolina Lutheran Via de Cristo</t>
  </si>
  <si>
    <t>Southern Arizona Lutheran Via de Cristo</t>
  </si>
  <si>
    <t>Tennessee Lutheran Via de Cristo</t>
  </si>
  <si>
    <t>Via de Cristo of Ohio</t>
  </si>
  <si>
    <t>Wisconsin Sonrise Via de Cristo</t>
  </si>
  <si>
    <t>Nebraska Via de Cristo</t>
  </si>
  <si>
    <t>Living Stones Via de Cristo</t>
  </si>
  <si>
    <t>Prairie Sonshine Via de Cristo of Central IL</t>
  </si>
  <si>
    <t>New in 2022</t>
  </si>
  <si>
    <t>New in 2021</t>
  </si>
  <si>
    <t>additional lay delegates over base two</t>
  </si>
  <si>
    <t>eligible lay delegates</t>
  </si>
  <si>
    <t>Five year pilgrim total</t>
  </si>
  <si>
    <t>New in 2023</t>
  </si>
  <si>
    <t>New in 2024</t>
  </si>
  <si>
    <t>Total thru 2024</t>
  </si>
  <si>
    <t>inactive</t>
  </si>
  <si>
    <t>New in 2025</t>
  </si>
  <si>
    <t>Total thru 2025</t>
  </si>
  <si>
    <t>Affiliated secretariats at start of 2025</t>
  </si>
  <si>
    <t>Secretariats going inactive in 2025</t>
  </si>
  <si>
    <t>Affiliated secretariats at end of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</si>
</sst>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/>
    <xf numFmtId="164" fontId="2" fillId="0" borderId="2" xfId="2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2" applyNumberFormat="1" applyFont="1" applyFill="1" applyAlignment="1">
      <alignment horizontal="right"/>
    </xf>
    <xf numFmtId="164" fontId="5" fillId="0" borderId="0" xfId="2" applyNumberFormat="1" applyFont="1" applyFill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1" applyNumberFormat="1" applyFont="1" applyFill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164" fontId="3" fillId="0" borderId="4" xfId="2" applyNumberFormat="1" applyFont="1" applyFill="1" applyBorder="1" applyAlignment="1">
      <alignment horizontal="right" vertical="top"/>
    </xf>
    <xf numFmtId="164" fontId="2" fillId="0" borderId="5" xfId="2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164" fontId="2" fillId="0" borderId="0" xfId="0" applyNumberFormat="1" applyFont="1"/>
    <xf numFmtId="164" fontId="6" fillId="0" borderId="0" xfId="2" applyNumberFormat="1" applyFont="1" applyFill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164" fontId="3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3" fillId="0" borderId="0" xfId="1" applyNumberFormat="1" applyFont="1" applyFill="1" applyAlignment="1">
      <alignment horizontal="right" vertical="top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164" fontId="10" fillId="0" borderId="4" xfId="2" applyNumberFormat="1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164" fontId="10" fillId="0" borderId="0" xfId="1" applyNumberFormat="1" applyFont="1" applyFill="1" applyAlignment="1">
      <alignment horizontal="right" vertical="top"/>
    </xf>
    <xf numFmtId="164" fontId="6" fillId="0" borderId="0" xfId="1" applyNumberFormat="1" applyFont="1" applyFill="1" applyAlignment="1">
      <alignment horizontal="center" vertical="top"/>
    </xf>
    <xf numFmtId="164" fontId="10" fillId="0" borderId="4" xfId="0" applyNumberFormat="1" applyFont="1" applyBorder="1" applyAlignment="1">
      <alignment horizontal="center"/>
    </xf>
    <xf numFmtId="164" fontId="5" fillId="0" borderId="0" xfId="2" applyNumberFormat="1" applyFont="1" applyFill="1" applyAlignment="1">
      <alignment horizontal="center"/>
    </xf>
    <xf numFmtId="164" fontId="5" fillId="0" borderId="0" xfId="2" applyNumberFormat="1" applyFont="1" applyFill="1" applyAlignment="1">
      <alignment horizontal="right" vertical="top"/>
    </xf>
    <xf numFmtId="164" fontId="6" fillId="0" borderId="0" xfId="2" applyNumberFormat="1" applyFont="1" applyFill="1" applyAlignment="1">
      <alignment horizontal="right" vertical="top"/>
    </xf>
    <xf numFmtId="164" fontId="5" fillId="0" borderId="2" xfId="2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164" fontId="2" fillId="0" borderId="8" xfId="0" applyNumberFormat="1" applyFont="1" applyBorder="1"/>
    <xf numFmtId="164" fontId="10" fillId="0" borderId="8" xfId="0" applyNumberFormat="1" applyFont="1" applyBorder="1"/>
    <xf numFmtId="164" fontId="2" fillId="0" borderId="9" xfId="0" applyNumberFormat="1" applyFont="1" applyBorder="1"/>
    <xf numFmtId="164" fontId="5" fillId="2" borderId="0" xfId="2" applyNumberFormat="1" applyFont="1" applyFill="1" applyAlignment="1">
      <alignment horizontal="right"/>
    </xf>
    <xf numFmtId="164" fontId="3" fillId="2" borderId="0" xfId="1" applyNumberFormat="1" applyFont="1" applyFill="1" applyAlignment="1">
      <alignment horizontal="right" vertical="top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A8BF8-F31B-4521-B139-06ACED01B7E5}">
  <sheetPr>
    <pageSetUpPr fitToPage="1"/>
  </sheetPr>
  <dimension ref="A1:O46"/>
  <sheetViews>
    <sheetView tabSelected="1" view="pageLayout" topLeftCell="A4" zoomScaleNormal="100" workbookViewId="0">
      <selection activeCell="G22" sqref="G22"/>
    </sheetView>
  </sheetViews>
  <sheetFormatPr defaultColWidth="9.140625" defaultRowHeight="15" x14ac:dyDescent="0.25"/>
  <cols>
    <col min="1" max="1" width="11.140625" style="23" customWidth="1"/>
    <col min="2" max="2" width="52.7109375" customWidth="1"/>
    <col min="3" max="4" width="14.7109375" customWidth="1"/>
    <col min="5" max="5" width="14.7109375" style="24" customWidth="1"/>
    <col min="6" max="6" width="9.140625" customWidth="1"/>
    <col min="7" max="11" width="10.7109375" customWidth="1"/>
    <col min="12" max="12" width="12.28515625" customWidth="1"/>
    <col min="14" max="14" width="21.28515625" style="23" customWidth="1"/>
    <col min="15" max="15" width="13.42578125" style="23" customWidth="1"/>
  </cols>
  <sheetData>
    <row r="1" spans="1:15" s="3" customFormat="1" ht="72.75" thickBot="1" x14ac:dyDescent="0.3">
      <c r="A1" s="9" t="s">
        <v>2</v>
      </c>
      <c r="B1" s="3" t="s">
        <v>27</v>
      </c>
      <c r="C1" s="19" t="s">
        <v>46</v>
      </c>
      <c r="D1" s="9" t="s">
        <v>48</v>
      </c>
      <c r="E1" s="46" t="s">
        <v>49</v>
      </c>
      <c r="G1" s="9" t="s">
        <v>40</v>
      </c>
      <c r="H1" s="9" t="s">
        <v>39</v>
      </c>
      <c r="I1" s="9" t="s">
        <v>44</v>
      </c>
      <c r="J1" s="31" t="s">
        <v>45</v>
      </c>
      <c r="K1" s="31" t="s">
        <v>48</v>
      </c>
      <c r="L1" s="9" t="s">
        <v>43</v>
      </c>
      <c r="N1" s="9" t="s">
        <v>41</v>
      </c>
      <c r="O1" s="19" t="s">
        <v>42</v>
      </c>
    </row>
    <row r="2" spans="1:15" s="4" customFormat="1" ht="18" x14ac:dyDescent="0.25">
      <c r="A2" s="11">
        <v>3</v>
      </c>
      <c r="B2" s="5" t="s">
        <v>3</v>
      </c>
      <c r="C2" s="20">
        <v>763</v>
      </c>
      <c r="D2" s="13">
        <v>0</v>
      </c>
      <c r="E2" s="47">
        <f>C2+D2</f>
        <v>763</v>
      </c>
      <c r="G2" s="12">
        <v>0</v>
      </c>
      <c r="H2" s="12">
        <v>0</v>
      </c>
      <c r="I2" s="13">
        <v>0</v>
      </c>
      <c r="J2" s="41">
        <v>0</v>
      </c>
      <c r="K2" s="13">
        <f>D2</f>
        <v>0</v>
      </c>
      <c r="L2" s="32">
        <f t="shared" ref="L2:L38" si="0">SUM(G2:K2)</f>
        <v>0</v>
      </c>
      <c r="N2" s="18">
        <f>ROUNDDOWN(L2/75,0)</f>
        <v>0</v>
      </c>
      <c r="O2" s="22">
        <f>2+N2</f>
        <v>2</v>
      </c>
    </row>
    <row r="3" spans="1:15" s="4" customFormat="1" ht="18" x14ac:dyDescent="0.25">
      <c r="A3" s="11">
        <v>1</v>
      </c>
      <c r="B3" s="6" t="s">
        <v>6</v>
      </c>
      <c r="C3" s="20">
        <v>1469</v>
      </c>
      <c r="D3" s="13">
        <v>15</v>
      </c>
      <c r="E3" s="47">
        <f t="shared" ref="E3:E38" si="1">C3+D3</f>
        <v>1484</v>
      </c>
      <c r="G3" s="16"/>
      <c r="H3" s="12">
        <v>7</v>
      </c>
      <c r="I3" s="13">
        <v>8</v>
      </c>
      <c r="J3" s="13">
        <v>9</v>
      </c>
      <c r="K3" s="13">
        <f t="shared" ref="K3:K38" si="2">D3</f>
        <v>15</v>
      </c>
      <c r="L3" s="32">
        <f t="shared" si="0"/>
        <v>39</v>
      </c>
      <c r="N3" s="18">
        <f t="shared" ref="N3:N38" si="3">ROUNDDOWN(L3/75,0)</f>
        <v>0</v>
      </c>
      <c r="O3" s="22">
        <f t="shared" ref="O3:O38" si="4">2+N3</f>
        <v>2</v>
      </c>
    </row>
    <row r="4" spans="1:15" s="4" customFormat="1" ht="18" x14ac:dyDescent="0.25">
      <c r="A4" s="11">
        <v>5</v>
      </c>
      <c r="B4" s="6" t="s">
        <v>17</v>
      </c>
      <c r="C4" s="20">
        <v>573</v>
      </c>
      <c r="D4" s="13">
        <v>0</v>
      </c>
      <c r="E4" s="47">
        <f t="shared" si="1"/>
        <v>573</v>
      </c>
      <c r="G4" s="16"/>
      <c r="H4" s="12">
        <v>3</v>
      </c>
      <c r="I4" s="13">
        <v>0</v>
      </c>
      <c r="J4" s="13">
        <v>0</v>
      </c>
      <c r="K4" s="13">
        <f t="shared" si="2"/>
        <v>0</v>
      </c>
      <c r="L4" s="32">
        <f t="shared" si="0"/>
        <v>3</v>
      </c>
      <c r="N4" s="18">
        <f t="shared" si="3"/>
        <v>0</v>
      </c>
      <c r="O4" s="22">
        <f t="shared" si="4"/>
        <v>2</v>
      </c>
    </row>
    <row r="5" spans="1:15" s="4" customFormat="1" ht="18" x14ac:dyDescent="0.25">
      <c r="A5" s="11">
        <v>6</v>
      </c>
      <c r="B5" s="6" t="s">
        <v>20</v>
      </c>
      <c r="C5" s="20">
        <v>3358</v>
      </c>
      <c r="D5" s="13">
        <v>14</v>
      </c>
      <c r="E5" s="47">
        <f t="shared" si="1"/>
        <v>3372</v>
      </c>
      <c r="G5" s="16"/>
      <c r="H5" s="12">
        <v>0</v>
      </c>
      <c r="I5" s="13">
        <v>36</v>
      </c>
      <c r="J5" s="13">
        <v>22</v>
      </c>
      <c r="K5" s="13">
        <f t="shared" si="2"/>
        <v>14</v>
      </c>
      <c r="L5" s="32">
        <f t="shared" si="0"/>
        <v>72</v>
      </c>
      <c r="N5" s="18">
        <f t="shared" si="3"/>
        <v>0</v>
      </c>
      <c r="O5" s="22">
        <f t="shared" si="4"/>
        <v>2</v>
      </c>
    </row>
    <row r="6" spans="1:15" s="4" customFormat="1" ht="18" x14ac:dyDescent="0.25">
      <c r="A6" s="11">
        <v>7</v>
      </c>
      <c r="B6" s="6" t="s">
        <v>22</v>
      </c>
      <c r="C6" s="20">
        <v>7267</v>
      </c>
      <c r="D6" s="13">
        <v>0</v>
      </c>
      <c r="E6" s="47">
        <f t="shared" si="1"/>
        <v>7267</v>
      </c>
      <c r="G6" s="12">
        <v>0</v>
      </c>
      <c r="H6" s="12">
        <v>82</v>
      </c>
      <c r="I6" s="13">
        <v>80</v>
      </c>
      <c r="J6" s="13">
        <v>101</v>
      </c>
      <c r="K6" s="13">
        <f t="shared" si="2"/>
        <v>0</v>
      </c>
      <c r="L6" s="32">
        <f t="shared" si="0"/>
        <v>263</v>
      </c>
      <c r="N6" s="18">
        <f t="shared" si="3"/>
        <v>3</v>
      </c>
      <c r="O6" s="22">
        <f t="shared" si="4"/>
        <v>5</v>
      </c>
    </row>
    <row r="7" spans="1:15" s="4" customFormat="1" ht="18" x14ac:dyDescent="0.25">
      <c r="A7" s="11">
        <v>5</v>
      </c>
      <c r="B7" s="6" t="s">
        <v>18</v>
      </c>
      <c r="C7" s="20">
        <v>2933</v>
      </c>
      <c r="D7" s="50">
        <v>10</v>
      </c>
      <c r="E7" s="47">
        <f t="shared" si="1"/>
        <v>2943</v>
      </c>
      <c r="G7" s="12">
        <v>0</v>
      </c>
      <c r="H7" s="12">
        <v>11</v>
      </c>
      <c r="I7" s="13">
        <v>0</v>
      </c>
      <c r="J7" s="13">
        <v>12</v>
      </c>
      <c r="K7" s="13">
        <f t="shared" si="2"/>
        <v>10</v>
      </c>
      <c r="L7" s="51">
        <f t="shared" si="0"/>
        <v>33</v>
      </c>
      <c r="N7" s="18">
        <f t="shared" si="3"/>
        <v>0</v>
      </c>
      <c r="O7" s="22">
        <f t="shared" si="4"/>
        <v>2</v>
      </c>
    </row>
    <row r="8" spans="1:15" s="4" customFormat="1" ht="18" x14ac:dyDescent="0.25">
      <c r="A8" s="11">
        <v>2</v>
      </c>
      <c r="B8" s="6" t="s">
        <v>28</v>
      </c>
      <c r="C8" s="20">
        <v>10</v>
      </c>
      <c r="D8" s="13">
        <v>0</v>
      </c>
      <c r="E8" s="47">
        <f t="shared" si="1"/>
        <v>10</v>
      </c>
      <c r="G8" s="12">
        <v>0</v>
      </c>
      <c r="H8" s="12">
        <v>2</v>
      </c>
      <c r="I8" s="12">
        <v>0</v>
      </c>
      <c r="J8" s="13">
        <v>0</v>
      </c>
      <c r="K8" s="13">
        <f t="shared" si="2"/>
        <v>0</v>
      </c>
      <c r="L8" s="32">
        <f t="shared" si="0"/>
        <v>2</v>
      </c>
      <c r="N8" s="18">
        <f t="shared" si="3"/>
        <v>0</v>
      </c>
      <c r="O8" s="22">
        <f t="shared" si="4"/>
        <v>2</v>
      </c>
    </row>
    <row r="9" spans="1:15" s="4" customFormat="1" ht="18" x14ac:dyDescent="0.25">
      <c r="A9" s="11">
        <v>7</v>
      </c>
      <c r="B9" s="5" t="s">
        <v>23</v>
      </c>
      <c r="C9" s="20">
        <v>3297</v>
      </c>
      <c r="D9" s="50">
        <v>40</v>
      </c>
      <c r="E9" s="47">
        <f t="shared" si="1"/>
        <v>3337</v>
      </c>
      <c r="G9" s="12">
        <v>0</v>
      </c>
      <c r="H9" s="12">
        <v>26</v>
      </c>
      <c r="I9" s="13">
        <v>22</v>
      </c>
      <c r="J9" s="13">
        <v>16</v>
      </c>
      <c r="K9" s="13">
        <f t="shared" si="2"/>
        <v>40</v>
      </c>
      <c r="L9" s="32">
        <f t="shared" si="0"/>
        <v>104</v>
      </c>
      <c r="N9" s="18">
        <f t="shared" si="3"/>
        <v>1</v>
      </c>
      <c r="O9" s="22">
        <f t="shared" si="4"/>
        <v>3</v>
      </c>
    </row>
    <row r="10" spans="1:15" s="4" customFormat="1" ht="18" x14ac:dyDescent="0.25">
      <c r="A10" s="11">
        <v>4</v>
      </c>
      <c r="B10" s="5" t="s">
        <v>15</v>
      </c>
      <c r="C10" s="20">
        <v>4114</v>
      </c>
      <c r="D10" s="13">
        <v>31</v>
      </c>
      <c r="E10" s="47">
        <f t="shared" si="1"/>
        <v>4145</v>
      </c>
      <c r="G10" s="16"/>
      <c r="H10" s="12">
        <v>28</v>
      </c>
      <c r="I10" s="13">
        <v>46</v>
      </c>
      <c r="J10" s="13">
        <v>38</v>
      </c>
      <c r="K10" s="13">
        <f t="shared" si="2"/>
        <v>31</v>
      </c>
      <c r="L10" s="32">
        <f t="shared" si="0"/>
        <v>143</v>
      </c>
      <c r="N10" s="18">
        <f t="shared" si="3"/>
        <v>1</v>
      </c>
      <c r="O10" s="22">
        <f t="shared" si="4"/>
        <v>3</v>
      </c>
    </row>
    <row r="11" spans="1:15" s="4" customFormat="1" ht="18" x14ac:dyDescent="0.25">
      <c r="A11" s="11">
        <v>4</v>
      </c>
      <c r="B11" s="5" t="s">
        <v>9</v>
      </c>
      <c r="C11" s="20">
        <v>7525</v>
      </c>
      <c r="D11" s="13">
        <v>0</v>
      </c>
      <c r="E11" s="47">
        <f t="shared" si="1"/>
        <v>7525</v>
      </c>
      <c r="G11" s="16"/>
      <c r="H11" s="12">
        <v>37</v>
      </c>
      <c r="I11" s="13">
        <v>41</v>
      </c>
      <c r="J11" s="13">
        <v>35</v>
      </c>
      <c r="K11" s="13">
        <f t="shared" si="2"/>
        <v>0</v>
      </c>
      <c r="L11" s="32">
        <f t="shared" si="0"/>
        <v>113</v>
      </c>
      <c r="N11" s="18">
        <f t="shared" si="3"/>
        <v>1</v>
      </c>
      <c r="O11" s="22">
        <f t="shared" si="4"/>
        <v>3</v>
      </c>
    </row>
    <row r="12" spans="1:15" s="4" customFormat="1" ht="18" x14ac:dyDescent="0.25">
      <c r="A12" s="11">
        <v>5</v>
      </c>
      <c r="B12" s="6" t="s">
        <v>1</v>
      </c>
      <c r="C12" s="20">
        <v>163</v>
      </c>
      <c r="D12" s="13">
        <v>8</v>
      </c>
      <c r="E12" s="47">
        <f t="shared" si="1"/>
        <v>171</v>
      </c>
      <c r="G12" s="12">
        <v>0</v>
      </c>
      <c r="H12" s="12">
        <v>3</v>
      </c>
      <c r="I12" s="13">
        <v>12</v>
      </c>
      <c r="J12" s="13">
        <v>6</v>
      </c>
      <c r="K12" s="13">
        <f t="shared" si="2"/>
        <v>8</v>
      </c>
      <c r="L12" s="32">
        <f t="shared" si="0"/>
        <v>29</v>
      </c>
      <c r="N12" s="18">
        <f t="shared" si="3"/>
        <v>0</v>
      </c>
      <c r="O12" s="22">
        <f t="shared" si="4"/>
        <v>2</v>
      </c>
    </row>
    <row r="13" spans="1:15" s="4" customFormat="1" ht="18" x14ac:dyDescent="0.25">
      <c r="A13" s="11">
        <v>1</v>
      </c>
      <c r="B13" s="6" t="s">
        <v>7</v>
      </c>
      <c r="C13" s="20">
        <v>567</v>
      </c>
      <c r="D13" s="13">
        <v>21</v>
      </c>
      <c r="E13" s="47">
        <f t="shared" si="1"/>
        <v>588</v>
      </c>
      <c r="G13" s="16"/>
      <c r="H13" s="12">
        <v>13</v>
      </c>
      <c r="I13" s="13">
        <v>12</v>
      </c>
      <c r="J13" s="13">
        <v>19</v>
      </c>
      <c r="K13" s="13">
        <f t="shared" si="2"/>
        <v>21</v>
      </c>
      <c r="L13" s="32">
        <f t="shared" si="0"/>
        <v>65</v>
      </c>
      <c r="N13" s="18">
        <f t="shared" si="3"/>
        <v>0</v>
      </c>
      <c r="O13" s="22">
        <f t="shared" si="4"/>
        <v>2</v>
      </c>
    </row>
    <row r="14" spans="1:15" s="7" customFormat="1" ht="18" x14ac:dyDescent="0.25">
      <c r="A14" s="14">
        <v>7</v>
      </c>
      <c r="B14" s="5" t="s">
        <v>0</v>
      </c>
      <c r="C14" s="20">
        <v>2992</v>
      </c>
      <c r="D14" s="13">
        <v>63</v>
      </c>
      <c r="E14" s="47">
        <f t="shared" si="1"/>
        <v>3055</v>
      </c>
      <c r="G14" s="17"/>
      <c r="H14" s="13">
        <v>33</v>
      </c>
      <c r="I14" s="13">
        <v>74</v>
      </c>
      <c r="J14" s="13">
        <v>64</v>
      </c>
      <c r="K14" s="13">
        <f t="shared" si="2"/>
        <v>63</v>
      </c>
      <c r="L14" s="32">
        <f t="shared" si="0"/>
        <v>234</v>
      </c>
      <c r="N14" s="18">
        <f t="shared" si="3"/>
        <v>3</v>
      </c>
      <c r="O14" s="30">
        <f t="shared" si="4"/>
        <v>5</v>
      </c>
    </row>
    <row r="15" spans="1:15" s="4" customFormat="1" ht="18" x14ac:dyDescent="0.25">
      <c r="A15" s="11">
        <v>5</v>
      </c>
      <c r="B15" s="6" t="s">
        <v>37</v>
      </c>
      <c r="C15" s="20">
        <v>2428</v>
      </c>
      <c r="D15" s="13">
        <v>5</v>
      </c>
      <c r="E15" s="47">
        <f t="shared" si="1"/>
        <v>2433</v>
      </c>
      <c r="G15" s="16"/>
      <c r="H15" s="12">
        <v>0</v>
      </c>
      <c r="I15" s="12">
        <v>0</v>
      </c>
      <c r="J15" s="13">
        <v>0</v>
      </c>
      <c r="K15" s="13">
        <f t="shared" si="2"/>
        <v>5</v>
      </c>
      <c r="L15" s="32">
        <f t="shared" si="0"/>
        <v>5</v>
      </c>
      <c r="N15" s="18">
        <f t="shared" si="3"/>
        <v>0</v>
      </c>
      <c r="O15" s="22">
        <f t="shared" si="4"/>
        <v>2</v>
      </c>
    </row>
    <row r="16" spans="1:15" s="4" customFormat="1" ht="18" x14ac:dyDescent="0.25">
      <c r="A16" s="11">
        <v>4</v>
      </c>
      <c r="B16" s="5" t="s">
        <v>14</v>
      </c>
      <c r="C16" s="20">
        <v>1841</v>
      </c>
      <c r="D16" s="13">
        <v>17</v>
      </c>
      <c r="E16" s="47">
        <f t="shared" si="1"/>
        <v>1858</v>
      </c>
      <c r="G16" s="16">
        <v>5</v>
      </c>
      <c r="H16" s="12">
        <v>17</v>
      </c>
      <c r="I16" s="13">
        <v>18</v>
      </c>
      <c r="J16" s="13">
        <v>0</v>
      </c>
      <c r="K16" s="13">
        <f t="shared" si="2"/>
        <v>17</v>
      </c>
      <c r="L16" s="32">
        <f t="shared" si="0"/>
        <v>57</v>
      </c>
      <c r="N16" s="18">
        <f t="shared" si="3"/>
        <v>0</v>
      </c>
      <c r="O16" s="22">
        <f t="shared" si="4"/>
        <v>2</v>
      </c>
    </row>
    <row r="17" spans="1:15" s="7" customFormat="1" ht="18" x14ac:dyDescent="0.25">
      <c r="A17" s="14">
        <v>5</v>
      </c>
      <c r="B17" s="5" t="s">
        <v>16</v>
      </c>
      <c r="C17" s="20">
        <v>5501</v>
      </c>
      <c r="D17" s="50">
        <v>77</v>
      </c>
      <c r="E17" s="47">
        <f t="shared" si="1"/>
        <v>5578</v>
      </c>
      <c r="G17" s="13">
        <v>0</v>
      </c>
      <c r="H17" s="13">
        <v>80</v>
      </c>
      <c r="I17" s="13">
        <v>76</v>
      </c>
      <c r="J17" s="13">
        <v>0</v>
      </c>
      <c r="K17" s="13">
        <f t="shared" si="2"/>
        <v>77</v>
      </c>
      <c r="L17" s="51">
        <f t="shared" si="0"/>
        <v>233</v>
      </c>
      <c r="N17" s="18">
        <f t="shared" si="3"/>
        <v>3</v>
      </c>
      <c r="O17" s="30">
        <f t="shared" si="4"/>
        <v>5</v>
      </c>
    </row>
    <row r="18" spans="1:15" s="4" customFormat="1" ht="18" x14ac:dyDescent="0.25">
      <c r="A18" s="11">
        <v>2</v>
      </c>
      <c r="B18" s="6" t="s">
        <v>29</v>
      </c>
      <c r="C18" s="20">
        <v>18720</v>
      </c>
      <c r="D18" s="13">
        <v>28</v>
      </c>
      <c r="E18" s="47">
        <f t="shared" si="1"/>
        <v>18748</v>
      </c>
      <c r="G18" s="16"/>
      <c r="H18" s="12">
        <v>25</v>
      </c>
      <c r="I18" s="12">
        <v>0</v>
      </c>
      <c r="J18" s="13">
        <v>0</v>
      </c>
      <c r="K18" s="13">
        <f t="shared" si="2"/>
        <v>28</v>
      </c>
      <c r="L18" s="32">
        <f t="shared" si="0"/>
        <v>53</v>
      </c>
      <c r="N18" s="18">
        <f t="shared" si="3"/>
        <v>0</v>
      </c>
      <c r="O18" s="22">
        <f t="shared" si="4"/>
        <v>2</v>
      </c>
    </row>
    <row r="19" spans="1:15" s="4" customFormat="1" ht="18" x14ac:dyDescent="0.25">
      <c r="A19" s="11">
        <v>3</v>
      </c>
      <c r="B19" s="6" t="s">
        <v>12</v>
      </c>
      <c r="C19" s="20">
        <v>1987</v>
      </c>
      <c r="D19" s="13">
        <v>12</v>
      </c>
      <c r="E19" s="47">
        <f t="shared" si="1"/>
        <v>1999</v>
      </c>
      <c r="G19" s="12">
        <v>0</v>
      </c>
      <c r="H19" s="12">
        <v>9</v>
      </c>
      <c r="I19" s="13">
        <v>17</v>
      </c>
      <c r="J19" s="13">
        <v>14</v>
      </c>
      <c r="K19" s="13">
        <f t="shared" si="2"/>
        <v>12</v>
      </c>
      <c r="L19" s="32">
        <f t="shared" si="0"/>
        <v>52</v>
      </c>
      <c r="N19" s="18">
        <f t="shared" si="3"/>
        <v>0</v>
      </c>
      <c r="O19" s="22">
        <f t="shared" si="4"/>
        <v>2</v>
      </c>
    </row>
    <row r="20" spans="1:15" s="7" customFormat="1" ht="18" x14ac:dyDescent="0.25">
      <c r="A20" s="11">
        <v>2</v>
      </c>
      <c r="B20" s="6" t="s">
        <v>36</v>
      </c>
      <c r="C20" s="20">
        <v>834</v>
      </c>
      <c r="D20" s="13">
        <v>0</v>
      </c>
      <c r="E20" s="47">
        <f t="shared" si="1"/>
        <v>834</v>
      </c>
      <c r="G20" s="12">
        <v>0</v>
      </c>
      <c r="H20" s="12">
        <v>0</v>
      </c>
      <c r="I20" s="13">
        <v>0</v>
      </c>
      <c r="J20" s="13">
        <v>0</v>
      </c>
      <c r="K20" s="13">
        <f t="shared" si="2"/>
        <v>0</v>
      </c>
      <c r="L20" s="32">
        <f t="shared" si="0"/>
        <v>0</v>
      </c>
      <c r="N20" s="18">
        <f t="shared" si="3"/>
        <v>0</v>
      </c>
      <c r="O20" s="22">
        <f t="shared" si="4"/>
        <v>2</v>
      </c>
    </row>
    <row r="21" spans="1:15" s="4" customFormat="1" ht="18" x14ac:dyDescent="0.25">
      <c r="A21" s="11">
        <v>2</v>
      </c>
      <c r="B21" s="6" t="s">
        <v>11</v>
      </c>
      <c r="C21" s="20">
        <v>785</v>
      </c>
      <c r="D21" s="13">
        <v>27</v>
      </c>
      <c r="E21" s="47">
        <f t="shared" si="1"/>
        <v>812</v>
      </c>
      <c r="G21" s="16"/>
      <c r="H21" s="12">
        <v>23</v>
      </c>
      <c r="I21" s="13">
        <v>10</v>
      </c>
      <c r="J21" s="13">
        <v>36</v>
      </c>
      <c r="K21" s="13">
        <f t="shared" si="2"/>
        <v>27</v>
      </c>
      <c r="L21" s="32">
        <f t="shared" si="0"/>
        <v>96</v>
      </c>
      <c r="N21" s="18">
        <f t="shared" si="3"/>
        <v>1</v>
      </c>
      <c r="O21" s="22">
        <f t="shared" si="4"/>
        <v>3</v>
      </c>
    </row>
    <row r="22" spans="1:15" s="7" customFormat="1" ht="18" x14ac:dyDescent="0.25">
      <c r="A22" s="14">
        <v>4</v>
      </c>
      <c r="B22" s="5" t="s">
        <v>38</v>
      </c>
      <c r="C22" s="20">
        <v>442</v>
      </c>
      <c r="D22" s="13">
        <v>0</v>
      </c>
      <c r="E22" s="47">
        <f t="shared" si="1"/>
        <v>442</v>
      </c>
      <c r="G22" s="17"/>
      <c r="H22" s="13">
        <v>27</v>
      </c>
      <c r="I22" s="13">
        <v>17</v>
      </c>
      <c r="J22" s="13">
        <v>0</v>
      </c>
      <c r="K22" s="13">
        <f t="shared" si="2"/>
        <v>0</v>
      </c>
      <c r="L22" s="32">
        <f t="shared" si="0"/>
        <v>44</v>
      </c>
      <c r="N22" s="18">
        <f t="shared" si="3"/>
        <v>0</v>
      </c>
      <c r="O22" s="30">
        <f t="shared" si="4"/>
        <v>2</v>
      </c>
    </row>
    <row r="23" spans="1:15" s="4" customFormat="1" ht="18" x14ac:dyDescent="0.25">
      <c r="A23" s="11">
        <v>7</v>
      </c>
      <c r="B23" s="5" t="s">
        <v>24</v>
      </c>
      <c r="C23" s="20">
        <v>3620</v>
      </c>
      <c r="D23" s="13">
        <v>0</v>
      </c>
      <c r="E23" s="47">
        <f t="shared" si="1"/>
        <v>3620</v>
      </c>
      <c r="G23" s="12">
        <v>0</v>
      </c>
      <c r="H23" s="12">
        <v>20</v>
      </c>
      <c r="I23" s="12">
        <v>0</v>
      </c>
      <c r="J23" s="13">
        <v>0</v>
      </c>
      <c r="K23" s="13">
        <f t="shared" si="2"/>
        <v>0</v>
      </c>
      <c r="L23" s="32">
        <f t="shared" si="0"/>
        <v>20</v>
      </c>
      <c r="N23" s="18">
        <f t="shared" si="3"/>
        <v>0</v>
      </c>
      <c r="O23" s="22">
        <f t="shared" si="4"/>
        <v>2</v>
      </c>
    </row>
    <row r="24" spans="1:15" s="4" customFormat="1" ht="18" x14ac:dyDescent="0.25">
      <c r="A24" s="11">
        <v>7</v>
      </c>
      <c r="B24" s="6" t="s">
        <v>25</v>
      </c>
      <c r="C24" s="20">
        <v>2927</v>
      </c>
      <c r="D24" s="13">
        <v>0</v>
      </c>
      <c r="E24" s="47">
        <f t="shared" si="1"/>
        <v>2927</v>
      </c>
      <c r="G24" s="16"/>
      <c r="H24" s="12">
        <v>11</v>
      </c>
      <c r="I24" s="13">
        <v>6</v>
      </c>
      <c r="J24" s="13">
        <v>13</v>
      </c>
      <c r="K24" s="13">
        <f t="shared" si="2"/>
        <v>0</v>
      </c>
      <c r="L24" s="32">
        <f t="shared" si="0"/>
        <v>30</v>
      </c>
      <c r="N24" s="18">
        <f t="shared" si="3"/>
        <v>0</v>
      </c>
      <c r="O24" s="22">
        <f t="shared" si="4"/>
        <v>2</v>
      </c>
    </row>
    <row r="25" spans="1:15" s="4" customFormat="1" ht="18" x14ac:dyDescent="0.25">
      <c r="A25" s="11">
        <v>7</v>
      </c>
      <c r="B25" s="5" t="s">
        <v>26</v>
      </c>
      <c r="C25" s="20">
        <v>8421</v>
      </c>
      <c r="D25" s="13">
        <v>0</v>
      </c>
      <c r="E25" s="47">
        <f t="shared" si="1"/>
        <v>8421</v>
      </c>
      <c r="G25" s="16">
        <v>0</v>
      </c>
      <c r="H25" s="12">
        <v>41</v>
      </c>
      <c r="I25" s="13">
        <v>66</v>
      </c>
      <c r="J25" s="13">
        <v>0</v>
      </c>
      <c r="K25" s="13">
        <f t="shared" si="2"/>
        <v>0</v>
      </c>
      <c r="L25" s="32">
        <f t="shared" si="0"/>
        <v>107</v>
      </c>
      <c r="N25" s="18">
        <f t="shared" si="3"/>
        <v>1</v>
      </c>
      <c r="O25" s="22">
        <f t="shared" si="4"/>
        <v>3</v>
      </c>
    </row>
    <row r="26" spans="1:15" s="4" customFormat="1" ht="18" x14ac:dyDescent="0.25">
      <c r="A26" s="11">
        <v>6</v>
      </c>
      <c r="B26" s="6" t="s">
        <v>31</v>
      </c>
      <c r="C26" s="20">
        <v>1392</v>
      </c>
      <c r="D26" s="13">
        <v>16</v>
      </c>
      <c r="E26" s="47">
        <f t="shared" si="1"/>
        <v>1408</v>
      </c>
      <c r="G26" s="16"/>
      <c r="H26" s="12">
        <v>13</v>
      </c>
      <c r="I26" s="13">
        <v>10</v>
      </c>
      <c r="J26" s="13">
        <v>11</v>
      </c>
      <c r="K26" s="13">
        <f t="shared" si="2"/>
        <v>16</v>
      </c>
      <c r="L26" s="32">
        <f t="shared" si="0"/>
        <v>50</v>
      </c>
      <c r="N26" s="18">
        <f t="shared" si="3"/>
        <v>0</v>
      </c>
      <c r="O26" s="22">
        <f t="shared" si="4"/>
        <v>2</v>
      </c>
    </row>
    <row r="27" spans="1:15" s="4" customFormat="1" ht="18" x14ac:dyDescent="0.25">
      <c r="A27" s="34">
        <v>2</v>
      </c>
      <c r="B27" s="35" t="s">
        <v>10</v>
      </c>
      <c r="C27" s="36">
        <v>1327</v>
      </c>
      <c r="D27" s="26">
        <v>0</v>
      </c>
      <c r="E27" s="48">
        <f t="shared" si="1"/>
        <v>1327</v>
      </c>
      <c r="F27" s="15"/>
      <c r="G27" s="37"/>
      <c r="H27" s="26">
        <v>0</v>
      </c>
      <c r="I27" s="26">
        <v>0</v>
      </c>
      <c r="J27" s="26">
        <v>0</v>
      </c>
      <c r="K27" s="26">
        <f t="shared" si="2"/>
        <v>0</v>
      </c>
      <c r="L27" s="38">
        <f t="shared" si="0"/>
        <v>0</v>
      </c>
      <c r="M27" s="15"/>
      <c r="N27" s="39">
        <f t="shared" si="3"/>
        <v>0</v>
      </c>
      <c r="O27" s="40" t="s">
        <v>47</v>
      </c>
    </row>
    <row r="28" spans="1:15" s="4" customFormat="1" ht="18" x14ac:dyDescent="0.25">
      <c r="A28" s="11">
        <v>1</v>
      </c>
      <c r="B28" s="5" t="s">
        <v>32</v>
      </c>
      <c r="C28" s="20">
        <v>842</v>
      </c>
      <c r="D28" s="13">
        <v>7</v>
      </c>
      <c r="E28" s="47">
        <f t="shared" si="1"/>
        <v>849</v>
      </c>
      <c r="G28" s="12">
        <v>0</v>
      </c>
      <c r="H28" s="12">
        <v>7</v>
      </c>
      <c r="I28" s="13">
        <v>8</v>
      </c>
      <c r="J28" s="13">
        <v>18</v>
      </c>
      <c r="K28" s="13">
        <f t="shared" si="2"/>
        <v>7</v>
      </c>
      <c r="L28" s="32">
        <f t="shared" si="0"/>
        <v>40</v>
      </c>
      <c r="N28" s="18">
        <f t="shared" si="3"/>
        <v>0</v>
      </c>
      <c r="O28" s="22">
        <f t="shared" si="4"/>
        <v>2</v>
      </c>
    </row>
    <row r="29" spans="1:15" s="4" customFormat="1" ht="18" x14ac:dyDescent="0.25">
      <c r="A29" s="11">
        <v>6</v>
      </c>
      <c r="B29" s="6" t="s">
        <v>33</v>
      </c>
      <c r="C29" s="20">
        <v>747</v>
      </c>
      <c r="D29" s="13">
        <v>0</v>
      </c>
      <c r="E29" s="47">
        <f t="shared" si="1"/>
        <v>747</v>
      </c>
      <c r="G29" s="16"/>
      <c r="H29" s="12">
        <v>13</v>
      </c>
      <c r="I29" s="13">
        <v>20</v>
      </c>
      <c r="J29" s="13">
        <v>34</v>
      </c>
      <c r="K29" s="13">
        <f t="shared" si="2"/>
        <v>0</v>
      </c>
      <c r="L29" s="32">
        <f t="shared" si="0"/>
        <v>67</v>
      </c>
      <c r="N29" s="18">
        <f t="shared" si="3"/>
        <v>0</v>
      </c>
      <c r="O29" s="22">
        <f t="shared" si="4"/>
        <v>2</v>
      </c>
    </row>
    <row r="30" spans="1:15" s="4" customFormat="1" ht="18" x14ac:dyDescent="0.25">
      <c r="A30" s="11">
        <v>3</v>
      </c>
      <c r="B30" s="6" t="s">
        <v>4</v>
      </c>
      <c r="C30" s="20">
        <v>79</v>
      </c>
      <c r="D30" s="13">
        <v>21</v>
      </c>
      <c r="E30" s="47">
        <f t="shared" si="1"/>
        <v>100</v>
      </c>
      <c r="G30" s="12">
        <v>0</v>
      </c>
      <c r="H30" s="12">
        <v>3</v>
      </c>
      <c r="I30" s="13">
        <v>18</v>
      </c>
      <c r="J30" s="13">
        <v>13</v>
      </c>
      <c r="K30" s="13">
        <f t="shared" si="2"/>
        <v>21</v>
      </c>
      <c r="L30" s="32">
        <f t="shared" si="0"/>
        <v>55</v>
      </c>
      <c r="N30" s="18">
        <f t="shared" si="3"/>
        <v>0</v>
      </c>
      <c r="O30" s="22">
        <f t="shared" si="4"/>
        <v>2</v>
      </c>
    </row>
    <row r="31" spans="1:15" s="4" customFormat="1" ht="18" x14ac:dyDescent="0.25">
      <c r="A31" s="11">
        <v>3</v>
      </c>
      <c r="B31" s="6" t="s">
        <v>13</v>
      </c>
      <c r="C31" s="20">
        <v>2646</v>
      </c>
      <c r="D31" s="13">
        <v>0</v>
      </c>
      <c r="E31" s="47">
        <f t="shared" si="1"/>
        <v>2646</v>
      </c>
      <c r="G31" s="12">
        <v>0</v>
      </c>
      <c r="H31" s="12">
        <v>9</v>
      </c>
      <c r="I31" s="13">
        <v>17</v>
      </c>
      <c r="J31" s="13">
        <v>22</v>
      </c>
      <c r="K31" s="13">
        <f t="shared" si="2"/>
        <v>0</v>
      </c>
      <c r="L31" s="32">
        <f t="shared" si="0"/>
        <v>48</v>
      </c>
      <c r="N31" s="18">
        <f t="shared" si="3"/>
        <v>0</v>
      </c>
      <c r="O31" s="22">
        <f t="shared" si="4"/>
        <v>2</v>
      </c>
    </row>
    <row r="32" spans="1:15" s="4" customFormat="1" ht="18" x14ac:dyDescent="0.25">
      <c r="A32" s="11">
        <v>1</v>
      </c>
      <c r="B32" s="6" t="s">
        <v>30</v>
      </c>
      <c r="C32" s="20">
        <v>1335</v>
      </c>
      <c r="D32" s="13">
        <v>0</v>
      </c>
      <c r="E32" s="47">
        <f t="shared" si="1"/>
        <v>1335</v>
      </c>
      <c r="G32" s="12">
        <v>0</v>
      </c>
      <c r="H32" s="12">
        <v>0</v>
      </c>
      <c r="I32" s="13">
        <v>0</v>
      </c>
      <c r="J32" s="13">
        <v>0</v>
      </c>
      <c r="K32" s="13">
        <f t="shared" si="2"/>
        <v>0</v>
      </c>
      <c r="L32" s="32">
        <f t="shared" si="0"/>
        <v>0</v>
      </c>
      <c r="N32" s="18">
        <f t="shared" si="3"/>
        <v>0</v>
      </c>
      <c r="O32" s="22">
        <f t="shared" si="4"/>
        <v>2</v>
      </c>
    </row>
    <row r="33" spans="1:15" s="4" customFormat="1" ht="18" x14ac:dyDescent="0.25">
      <c r="A33" s="11">
        <v>5</v>
      </c>
      <c r="B33" s="6" t="s">
        <v>34</v>
      </c>
      <c r="C33" s="20">
        <v>2789</v>
      </c>
      <c r="D33" s="26">
        <v>0</v>
      </c>
      <c r="E33" s="47">
        <f t="shared" si="1"/>
        <v>2789</v>
      </c>
      <c r="G33" s="12">
        <v>0</v>
      </c>
      <c r="H33" s="12">
        <v>0</v>
      </c>
      <c r="I33" s="12">
        <v>0</v>
      </c>
      <c r="J33" s="13">
        <v>0</v>
      </c>
      <c r="K33" s="13">
        <f t="shared" si="2"/>
        <v>0</v>
      </c>
      <c r="L33" s="32">
        <f t="shared" si="0"/>
        <v>0</v>
      </c>
      <c r="N33" s="18">
        <f t="shared" si="3"/>
        <v>0</v>
      </c>
      <c r="O33" s="22">
        <f t="shared" si="4"/>
        <v>2</v>
      </c>
    </row>
    <row r="34" spans="1:15" s="4" customFormat="1" ht="18" x14ac:dyDescent="0.25">
      <c r="A34" s="11">
        <v>1</v>
      </c>
      <c r="B34" s="5" t="s">
        <v>5</v>
      </c>
      <c r="C34" s="20">
        <v>1917</v>
      </c>
      <c r="D34" s="13">
        <v>12</v>
      </c>
      <c r="E34" s="47">
        <f t="shared" si="1"/>
        <v>1929</v>
      </c>
      <c r="G34" s="16"/>
      <c r="H34" s="12">
        <v>9</v>
      </c>
      <c r="I34" s="13">
        <v>21</v>
      </c>
      <c r="J34" s="13">
        <v>12</v>
      </c>
      <c r="K34" s="13">
        <f t="shared" si="2"/>
        <v>12</v>
      </c>
      <c r="L34" s="32">
        <f t="shared" si="0"/>
        <v>54</v>
      </c>
      <c r="N34" s="18">
        <f t="shared" si="3"/>
        <v>0</v>
      </c>
      <c r="O34" s="22">
        <f t="shared" si="4"/>
        <v>2</v>
      </c>
    </row>
    <row r="35" spans="1:15" s="4" customFormat="1" ht="18" x14ac:dyDescent="0.25">
      <c r="A35" s="11">
        <v>1</v>
      </c>
      <c r="B35" s="6" t="s">
        <v>8</v>
      </c>
      <c r="C35" s="20">
        <v>296</v>
      </c>
      <c r="D35" s="13">
        <v>7</v>
      </c>
      <c r="E35" s="47">
        <f t="shared" si="1"/>
        <v>303</v>
      </c>
      <c r="G35" s="12">
        <v>0</v>
      </c>
      <c r="H35" s="12">
        <v>6</v>
      </c>
      <c r="I35" s="13">
        <v>6</v>
      </c>
      <c r="J35" s="13">
        <v>0</v>
      </c>
      <c r="K35" s="13">
        <f t="shared" si="2"/>
        <v>7</v>
      </c>
      <c r="L35" s="32">
        <f t="shared" si="0"/>
        <v>19</v>
      </c>
      <c r="N35" s="18">
        <f t="shared" si="3"/>
        <v>0</v>
      </c>
      <c r="O35" s="22">
        <f t="shared" si="4"/>
        <v>2</v>
      </c>
    </row>
    <row r="36" spans="1:15" s="4" customFormat="1" ht="18" x14ac:dyDescent="0.25">
      <c r="A36" s="11">
        <v>5</v>
      </c>
      <c r="B36" s="5" t="s">
        <v>19</v>
      </c>
      <c r="C36" s="20">
        <v>1396</v>
      </c>
      <c r="D36" s="13">
        <v>0</v>
      </c>
      <c r="E36" s="47">
        <f t="shared" si="1"/>
        <v>1396</v>
      </c>
      <c r="G36" s="16">
        <v>4</v>
      </c>
      <c r="H36" s="12">
        <v>36</v>
      </c>
      <c r="I36" s="13">
        <v>20</v>
      </c>
      <c r="J36" s="13">
        <v>17</v>
      </c>
      <c r="K36" s="13">
        <f t="shared" si="2"/>
        <v>0</v>
      </c>
      <c r="L36" s="32">
        <f t="shared" si="0"/>
        <v>77</v>
      </c>
      <c r="N36" s="18">
        <f t="shared" si="3"/>
        <v>1</v>
      </c>
      <c r="O36" s="22">
        <f t="shared" si="4"/>
        <v>3</v>
      </c>
    </row>
    <row r="37" spans="1:15" s="7" customFormat="1" ht="18" x14ac:dyDescent="0.25">
      <c r="A37" s="14">
        <v>6</v>
      </c>
      <c r="B37" s="5" t="s">
        <v>21</v>
      </c>
      <c r="C37" s="20">
        <v>5363</v>
      </c>
      <c r="D37" s="13">
        <v>48</v>
      </c>
      <c r="E37" s="47">
        <f t="shared" si="1"/>
        <v>5411</v>
      </c>
      <c r="G37" s="17">
        <v>7</v>
      </c>
      <c r="H37" s="13">
        <v>40</v>
      </c>
      <c r="I37" s="13">
        <v>35</v>
      </c>
      <c r="J37" s="13">
        <v>44</v>
      </c>
      <c r="K37" s="13">
        <f t="shared" si="2"/>
        <v>48</v>
      </c>
      <c r="L37" s="32">
        <f t="shared" si="0"/>
        <v>174</v>
      </c>
      <c r="N37" s="18">
        <f t="shared" si="3"/>
        <v>2</v>
      </c>
      <c r="O37" s="30">
        <f t="shared" si="4"/>
        <v>4</v>
      </c>
    </row>
    <row r="38" spans="1:15" s="4" customFormat="1" ht="18" x14ac:dyDescent="0.25">
      <c r="A38" s="11">
        <v>2</v>
      </c>
      <c r="B38" s="6" t="s">
        <v>35</v>
      </c>
      <c r="C38" s="20">
        <v>2303</v>
      </c>
      <c r="D38" s="13">
        <v>0</v>
      </c>
      <c r="E38" s="49">
        <f t="shared" si="1"/>
        <v>2303</v>
      </c>
      <c r="G38" s="12">
        <v>0</v>
      </c>
      <c r="H38" s="12">
        <v>5</v>
      </c>
      <c r="I38" s="13">
        <v>6</v>
      </c>
      <c r="J38" s="13">
        <v>0</v>
      </c>
      <c r="K38" s="13">
        <f t="shared" si="2"/>
        <v>0</v>
      </c>
      <c r="L38" s="32">
        <f t="shared" si="0"/>
        <v>11</v>
      </c>
      <c r="N38" s="18">
        <f t="shared" si="3"/>
        <v>0</v>
      </c>
      <c r="O38" s="22">
        <f t="shared" si="4"/>
        <v>2</v>
      </c>
    </row>
    <row r="39" spans="1:15" s="1" customFormat="1" ht="18.75" thickBot="1" x14ac:dyDescent="0.3">
      <c r="A39" s="10"/>
      <c r="C39" s="8">
        <v>105072</v>
      </c>
      <c r="D39" s="8">
        <f>SUM(D2:D38)</f>
        <v>479</v>
      </c>
      <c r="E39" s="8">
        <f>SUM(E2:E38)</f>
        <v>105448</v>
      </c>
      <c r="J39" s="25"/>
      <c r="K39" s="25"/>
      <c r="L39" s="32"/>
      <c r="N39" s="10"/>
      <c r="O39" s="21">
        <f>SUM(O2:O38)</f>
        <v>89</v>
      </c>
    </row>
    <row r="40" spans="1:15" ht="18.75" thickTop="1" x14ac:dyDescent="0.25">
      <c r="B40" s="2"/>
      <c r="L40" s="32"/>
      <c r="O40" s="45"/>
    </row>
    <row r="41" spans="1:15" ht="18" x14ac:dyDescent="0.25">
      <c r="B41" s="4" t="s">
        <v>50</v>
      </c>
      <c r="C41" s="42">
        <v>37</v>
      </c>
    </row>
    <row r="42" spans="1:15" s="28" customFormat="1" ht="18" x14ac:dyDescent="0.25">
      <c r="A42" s="27"/>
      <c r="B42" s="15" t="s">
        <v>51</v>
      </c>
      <c r="C42" s="43">
        <v>1</v>
      </c>
      <c r="E42" s="29"/>
      <c r="N42" s="27"/>
      <c r="O42" s="27"/>
    </row>
    <row r="43" spans="1:15" ht="18.75" thickBot="1" x14ac:dyDescent="0.3">
      <c r="B43" s="1" t="s">
        <v>52</v>
      </c>
      <c r="C43" s="44">
        <f>C41-C42</f>
        <v>36</v>
      </c>
    </row>
    <row r="44" spans="1:15" ht="15.75" thickTop="1" x14ac:dyDescent="0.25"/>
    <row r="46" spans="1:15" x14ac:dyDescent="0.25">
      <c r="C46" s="33"/>
    </row>
  </sheetData>
  <autoFilter ref="A1:N39" xr:uid="{317A8BF8-F31B-4521-B139-06ACED01B7E5}"/>
  <printOptions gridLines="1"/>
  <pageMargins left="0.7" right="0.7" top="0.75" bottom="0.75" header="0.3" footer="0.3"/>
  <pageSetup scale="54" orientation="landscape" r:id="rId1"/>
  <headerFooter>
    <oddHeader>&amp;C&amp;"-,Bold"&amp;24 2025 Activity Responses&amp;"-,Regular"&amp;11
&amp;14for 2026 NLSAG</oddHeader>
  </headerFooter>
  <legacyDrawing r:id="rId2"/>
</worksheet>
</file>

<file path=docMetadata/LabelInfo.xml><?xml version="1.0" encoding="utf-8"?>
<clbl:labelList xmlns:clbl="http://schemas.microsoft.com/office/2020/mipLabelMetadata">
  <clbl:label id="{232a8150-1ff6-4e00-ad51-c491fb66cb74}" enabled="0" method="" siteId="{232a8150-1ff6-4e00-ad51-c491fb66cb74}" removed="1"/>
  <clbl:label id="{a68231cf-ba7c-48b4-8c57-3373f61f4395}" enabled="0" method="" siteId="{a68231cf-ba7c-48b4-8c57-3373f61f43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Activity &amp; Delegate 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Witham</dc:creator>
  <cp:lastModifiedBy>Heidi Schneiter</cp:lastModifiedBy>
  <cp:lastPrinted>2025-07-20T02:42:42Z</cp:lastPrinted>
  <dcterms:created xsi:type="dcterms:W3CDTF">2021-04-19T13:18:21Z</dcterms:created>
  <dcterms:modified xsi:type="dcterms:W3CDTF">2026-06-10T20:36:52Z</dcterms:modified>
</cp:coreProperties>
</file>